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showInkAnnotation="0"/>
  <mc:AlternateContent xmlns:mc="http://schemas.openxmlformats.org/markup-compatibility/2006">
    <mc:Choice Requires="x15">
      <x15ac:absPath xmlns:x15ac="http://schemas.microsoft.com/office/spreadsheetml/2010/11/ac" url="C:\Users\syt08\Dropbox\【法人業務】\は\福井県中小企業診断士協会\25養成塾\"/>
    </mc:Choice>
  </mc:AlternateContent>
  <xr:revisionPtr revIDLastSave="0" documentId="13_ncr:1_{42DD5576-D5F7-466E-A618-D8EFA4D341A0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計算書(2025年目標版)" sheetId="14" r:id="rId1"/>
    <sheet name="Sheet1" sheetId="11" state="hidden" r:id="rId2"/>
  </sheets>
  <definedNames>
    <definedName name="_xlnm.Print_Area" localSheetId="0">'計算書(2025年目標版)'!$A$1:$K$59</definedName>
    <definedName name="_xlnm.Print_Area">#REF!</definedName>
  </definedNames>
  <calcPr calcId="191029"/>
</workbook>
</file>

<file path=xl/calcChain.xml><?xml version="1.0" encoding="utf-8"?>
<calcChain xmlns="http://schemas.openxmlformats.org/spreadsheetml/2006/main">
  <c r="D29" i="14" l="1"/>
  <c r="D56" i="14"/>
  <c r="C42" i="14"/>
  <c r="D55" i="14" s="1"/>
  <c r="C17" i="14"/>
  <c r="D24" i="14" s="1"/>
  <c r="D23" i="14" l="1"/>
  <c r="D53" i="14"/>
  <c r="D54" i="14"/>
  <c r="D50" i="14"/>
  <c r="D52" i="14"/>
  <c r="D51" i="14"/>
  <c r="D27" i="14"/>
  <c r="D26" i="14"/>
  <c r="D28" i="14"/>
  <c r="D25" i="14"/>
  <c r="G53" i="14" l="1"/>
  <c r="G26" i="14"/>
</calcChain>
</file>

<file path=xl/sharedStrings.xml><?xml version="1.0" encoding="utf-8"?>
<sst xmlns="http://schemas.openxmlformats.org/spreadsheetml/2006/main" count="70" uniqueCount="44">
  <si>
    <t>〔教材 ＋ 養成塾〕の場合</t>
    <rPh sb="1" eb="3">
      <t>キョウザイ</t>
    </rPh>
    <rPh sb="6" eb="8">
      <t>ヨウセイ</t>
    </rPh>
    <rPh sb="8" eb="9">
      <t>ジュク</t>
    </rPh>
    <rPh sb="11" eb="13">
      <t>バアイ</t>
    </rPh>
    <phoneticPr fontId="4"/>
  </si>
  <si>
    <t>科目数</t>
    <rPh sb="0" eb="3">
      <t>カモクスウ</t>
    </rPh>
    <phoneticPr fontId="4"/>
  </si>
  <si>
    <t>受講料（税込）</t>
    <rPh sb="0" eb="2">
      <t>ジュコウ</t>
    </rPh>
    <rPh sb="2" eb="3">
      <t>リョウ</t>
    </rPh>
    <rPh sb="4" eb="6">
      <t>ゼイコ</t>
    </rPh>
    <phoneticPr fontId="4"/>
  </si>
  <si>
    <t>1科目</t>
    <rPh sb="1" eb="3">
      <t>カモク</t>
    </rPh>
    <phoneticPr fontId="4"/>
  </si>
  <si>
    <t>2科目</t>
    <rPh sb="1" eb="3">
      <t>カモク</t>
    </rPh>
    <phoneticPr fontId="4"/>
  </si>
  <si>
    <t>3科目</t>
    <rPh sb="1" eb="3">
      <t>カモク</t>
    </rPh>
    <phoneticPr fontId="4"/>
  </si>
  <si>
    <t>４科目</t>
    <rPh sb="1" eb="3">
      <t>カモク</t>
    </rPh>
    <phoneticPr fontId="4"/>
  </si>
  <si>
    <t>5科目</t>
    <rPh sb="1" eb="3">
      <t>カモク</t>
    </rPh>
    <phoneticPr fontId="4"/>
  </si>
  <si>
    <t>6科目</t>
    <rPh sb="1" eb="3">
      <t>カモク</t>
    </rPh>
    <phoneticPr fontId="4"/>
  </si>
  <si>
    <t>科目数会費（税込）</t>
    <rPh sb="0" eb="2">
      <t>カモク</t>
    </rPh>
    <rPh sb="2" eb="3">
      <t>スウ</t>
    </rPh>
    <rPh sb="3" eb="5">
      <t>カイヒ</t>
    </rPh>
    <rPh sb="6" eb="8">
      <t>ゼイコミ</t>
    </rPh>
    <phoneticPr fontId="4"/>
  </si>
  <si>
    <t>企業経営</t>
    <rPh sb="0" eb="2">
      <t>キギョウ</t>
    </rPh>
    <rPh sb="2" eb="4">
      <t>ケイエイ</t>
    </rPh>
    <phoneticPr fontId="4"/>
  </si>
  <si>
    <t>財務会計</t>
    <rPh sb="0" eb="2">
      <t>ザイム</t>
    </rPh>
    <rPh sb="2" eb="4">
      <t>カイケイ</t>
    </rPh>
    <phoneticPr fontId="4"/>
  </si>
  <si>
    <t>運営管理</t>
    <rPh sb="0" eb="2">
      <t>ウンエイ</t>
    </rPh>
    <rPh sb="2" eb="4">
      <t>カンリ</t>
    </rPh>
    <phoneticPr fontId="4"/>
  </si>
  <si>
    <t>経済学</t>
    <rPh sb="0" eb="3">
      <t>ケイザイガク</t>
    </rPh>
    <phoneticPr fontId="4"/>
  </si>
  <si>
    <t>経営情報</t>
    <rPh sb="0" eb="2">
      <t>ケイエイ</t>
    </rPh>
    <rPh sb="2" eb="4">
      <t>ジョウホウ</t>
    </rPh>
    <phoneticPr fontId="4"/>
  </si>
  <si>
    <t>経営法務</t>
    <rPh sb="0" eb="2">
      <t>ケイエイ</t>
    </rPh>
    <rPh sb="2" eb="4">
      <t>ホウム</t>
    </rPh>
    <phoneticPr fontId="4"/>
  </si>
  <si>
    <t>中小政策</t>
    <rPh sb="0" eb="2">
      <t>チュウショウ</t>
    </rPh>
    <rPh sb="2" eb="4">
      <t>セイサク</t>
    </rPh>
    <phoneticPr fontId="4"/>
  </si>
  <si>
    <t>受講料</t>
    <rPh sb="0" eb="3">
      <t>ジュコウリョウ</t>
    </rPh>
    <phoneticPr fontId="1"/>
  </si>
  <si>
    <t>○</t>
    <phoneticPr fontId="1"/>
  </si>
  <si>
    <t>もしくは</t>
    <phoneticPr fontId="1"/>
  </si>
  <si>
    <t>②合計科目数を確認してください</t>
    <rPh sb="1" eb="3">
      <t>ゴウケイ</t>
    </rPh>
    <rPh sb="3" eb="5">
      <t>カモク</t>
    </rPh>
    <rPh sb="5" eb="6">
      <t>スウ</t>
    </rPh>
    <rPh sb="7" eb="9">
      <t>カクニン</t>
    </rPh>
    <phoneticPr fontId="1"/>
  </si>
  <si>
    <t>↓</t>
    <phoneticPr fontId="1"/>
  </si>
  <si>
    <t>①</t>
    <phoneticPr fontId="1"/>
  </si>
  <si>
    <t>【ご注意】</t>
    <rPh sb="2" eb="4">
      <t>チュウイ</t>
    </rPh>
    <phoneticPr fontId="1"/>
  </si>
  <si>
    <t>「記号の○」を入力してください。</t>
    <rPh sb="1" eb="3">
      <t>キゴウ</t>
    </rPh>
    <rPh sb="7" eb="9">
      <t>ニュウリョク</t>
    </rPh>
    <phoneticPr fontId="1"/>
  </si>
  <si>
    <t>「漢数字の○」では、計算できない場合がございます。</t>
    <rPh sb="1" eb="4">
      <t>カンスウジ</t>
    </rPh>
    <rPh sb="10" eb="12">
      <t>ケイサン</t>
    </rPh>
    <rPh sb="16" eb="18">
      <t>バアイ</t>
    </rPh>
    <phoneticPr fontId="1"/>
  </si>
  <si>
    <t>（税込）</t>
    <phoneticPr fontId="1"/>
  </si>
  <si>
    <t>①受講科目を選んでください（○を記してください）　　</t>
    <rPh sb="1" eb="3">
      <t>ジュコウ</t>
    </rPh>
    <rPh sb="3" eb="5">
      <t>カモク</t>
    </rPh>
    <rPh sb="6" eb="7">
      <t>エラ</t>
    </rPh>
    <phoneticPr fontId="1"/>
  </si>
  <si>
    <t>①受講科目を選んでください（○を記してください）</t>
    <rPh sb="1" eb="3">
      <t>ジュコウ</t>
    </rPh>
    <rPh sb="3" eb="5">
      <t>カモク</t>
    </rPh>
    <rPh sb="6" eb="7">
      <t>エラ</t>
    </rPh>
    <phoneticPr fontId="1"/>
  </si>
  <si>
    <t>確認欄</t>
    <rPh sb="0" eb="2">
      <t>カクニン</t>
    </rPh>
    <rPh sb="2" eb="3">
      <t>ラン</t>
    </rPh>
    <phoneticPr fontId="1"/>
  </si>
  <si>
    <t>（上記①で選択した科目数が○で記されます）</t>
    <rPh sb="9" eb="11">
      <t>カモク</t>
    </rPh>
    <rPh sb="15" eb="16">
      <t>シル</t>
    </rPh>
    <phoneticPr fontId="1"/>
  </si>
  <si>
    <t>Web講義付</t>
    <rPh sb="3" eb="5">
      <t>コウギ</t>
    </rPh>
    <rPh sb="5" eb="6">
      <t>ツキ</t>
    </rPh>
    <phoneticPr fontId="1"/>
  </si>
  <si>
    <t>確認欄</t>
    <rPh sb="0" eb="2">
      <t>カクニン</t>
    </rPh>
    <rPh sb="2" eb="3">
      <t>ラン</t>
    </rPh>
    <phoneticPr fontId="4"/>
  </si>
  <si>
    <t>氏名</t>
    <rPh sb="0" eb="2">
      <t>シメイ</t>
    </rPh>
    <phoneticPr fontId="1"/>
  </si>
  <si>
    <t>※お申込書と一緒に提出してください</t>
    <rPh sb="2" eb="5">
      <t>モウシコミショ</t>
    </rPh>
    <rPh sb="6" eb="8">
      <t>イッショ</t>
    </rPh>
    <rPh sb="9" eb="11">
      <t>テイシュツ</t>
    </rPh>
    <phoneticPr fontId="1"/>
  </si>
  <si>
    <t>　を選択し入力てください</t>
    <rPh sb="2" eb="4">
      <t>センタク</t>
    </rPh>
    <rPh sb="5" eb="7">
      <t>ニュウリョク</t>
    </rPh>
    <phoneticPr fontId="1"/>
  </si>
  <si>
    <t>教材のみ</t>
    <rPh sb="0" eb="2">
      <t>キョウザイ</t>
    </rPh>
    <phoneticPr fontId="1"/>
  </si>
  <si>
    <r>
      <t>〔教材 ＋</t>
    </r>
    <r>
      <rPr>
        <b/>
        <sz val="20"/>
        <color rgb="FFFF0000"/>
        <rFont val="メイリオ"/>
        <family val="3"/>
        <charset val="128"/>
      </rPr>
      <t xml:space="preserve"> Web講義</t>
    </r>
    <r>
      <rPr>
        <sz val="20"/>
        <color indexed="8"/>
        <rFont val="メイリオ"/>
        <family val="3"/>
        <charset val="128"/>
      </rPr>
      <t xml:space="preserve"> ＋ 養成塾〕の場合</t>
    </r>
    <rPh sb="1" eb="3">
      <t>キョウザイ</t>
    </rPh>
    <rPh sb="9" eb="11">
      <t>コウギ</t>
    </rPh>
    <rPh sb="14" eb="16">
      <t>ヨウセイ</t>
    </rPh>
    <rPh sb="16" eb="17">
      <t>ジュク</t>
    </rPh>
    <rPh sb="19" eb="21">
      <t>バアイ</t>
    </rPh>
    <phoneticPr fontId="4"/>
  </si>
  <si>
    <t>中小企業診断士 養成塾 ＜受講料計算表＞</t>
    <rPh sb="0" eb="2">
      <t>チュウショウ</t>
    </rPh>
    <rPh sb="2" eb="4">
      <t>キギョウ</t>
    </rPh>
    <rPh sb="4" eb="6">
      <t>シンダン</t>
    </rPh>
    <rPh sb="6" eb="7">
      <t>シ</t>
    </rPh>
    <rPh sb="8" eb="11">
      <t>ヨウセイジュク</t>
    </rPh>
    <rPh sb="13" eb="16">
      <t>ジュコウリョウ</t>
    </rPh>
    <rPh sb="16" eb="18">
      <t>ケイサン</t>
    </rPh>
    <rPh sb="18" eb="19">
      <t>ヒョウ</t>
    </rPh>
    <phoneticPr fontId="1"/>
  </si>
  <si>
    <t>７科目パック</t>
    <rPh sb="1" eb="3">
      <t>カモク</t>
    </rPh>
    <phoneticPr fontId="4"/>
  </si>
  <si>
    <t>③この金額が受講料となります。</t>
    <rPh sb="3" eb="5">
      <t>キンガク</t>
    </rPh>
    <rPh sb="6" eb="9">
      <t>ジュコウリョウ</t>
    </rPh>
    <phoneticPr fontId="1"/>
  </si>
  <si>
    <t>2025年合格目標</t>
    <rPh sb="4" eb="5">
      <t>ネン</t>
    </rPh>
    <rPh sb="5" eb="7">
      <t>ゴウカク</t>
    </rPh>
    <rPh sb="7" eb="9">
      <t>モクヒョウ</t>
    </rPh>
    <phoneticPr fontId="1"/>
  </si>
  <si>
    <t>7科目受験</t>
    <rPh sb="1" eb="3">
      <t>カモク</t>
    </rPh>
    <rPh sb="3" eb="5">
      <t>ジュケン</t>
    </rPh>
    <phoneticPr fontId="4"/>
  </si>
  <si>
    <t>※７科目受験の方は、下記に○を記してください。</t>
    <rPh sb="2" eb="4">
      <t>カモク</t>
    </rPh>
    <rPh sb="4" eb="6">
      <t>ジュケン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</si>
</sst>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計（　&quot;\ 0\ &quot;　）科目&quot;"/>
    <numFmt numFmtId="177" formatCode="#,##0\ &quot;円&quot;"/>
  </numFmts>
  <fonts count="2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color indexed="8"/>
      <name val="メイリオ"/>
      <family val="3"/>
      <charset val="128"/>
    </font>
    <font>
      <sz val="2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b/>
      <sz val="12"/>
      <color rgb="FF0070C0"/>
      <name val="ＭＳ Ｐゴシック"/>
      <family val="3"/>
      <charset val="128"/>
    </font>
    <font>
      <sz val="10"/>
      <color theme="1"/>
      <name val="メイリオ"/>
      <family val="3"/>
      <charset val="128"/>
    </font>
    <font>
      <sz val="11"/>
      <color theme="0"/>
      <name val="メイリオ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6"/>
      <color theme="1"/>
      <name val="メイリオ"/>
      <family val="3"/>
      <charset val="128"/>
    </font>
    <font>
      <b/>
      <sz val="12"/>
      <color rgb="FF0070C0"/>
      <name val="メイリオ"/>
      <family val="3"/>
      <charset val="128"/>
    </font>
    <font>
      <sz val="20"/>
      <color theme="1"/>
      <name val="メイリオ"/>
      <family val="3"/>
      <charset val="128"/>
    </font>
    <font>
      <sz val="14"/>
      <color theme="1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sz val="20"/>
      <color rgb="FFFF0000"/>
      <name val="ＭＳ Ｐゴシック"/>
      <family val="3"/>
      <charset val="128"/>
    </font>
    <font>
      <b/>
      <sz val="20"/>
      <color rgb="FFFF0000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shrinkToFit="1"/>
    </xf>
    <xf numFmtId="0" fontId="10" fillId="0" borderId="0" xfId="0" applyFont="1"/>
    <xf numFmtId="0" fontId="11" fillId="0" borderId="1" xfId="0" applyFont="1" applyBorder="1" applyAlignment="1">
      <alignment horizontal="center" vertical="top"/>
    </xf>
    <xf numFmtId="0" fontId="12" fillId="2" borderId="1" xfId="0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9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shrinkToFit="1"/>
    </xf>
    <xf numFmtId="0" fontId="13" fillId="0" borderId="0" xfId="0" applyFont="1" applyAlignment="1">
      <alignment horizontal="left" vertical="center" shrinkToFit="1"/>
    </xf>
    <xf numFmtId="0" fontId="11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7" fillId="0" borderId="0" xfId="0" applyFont="1"/>
    <xf numFmtId="0" fontId="15" fillId="0" borderId="0" xfId="0" applyFont="1"/>
    <xf numFmtId="0" fontId="10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horizontal="center" vertical="center" shrinkToFit="1"/>
    </xf>
    <xf numFmtId="0" fontId="7" fillId="4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0" xfId="0" applyProtection="1">
      <protection locked="0"/>
    </xf>
    <xf numFmtId="0" fontId="8" fillId="0" borderId="0" xfId="0" applyFont="1" applyAlignment="1">
      <alignment horizontal="center" vertical="center" shrinkToFit="1"/>
    </xf>
    <xf numFmtId="0" fontId="2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7" fontId="9" fillId="0" borderId="3" xfId="0" applyNumberFormat="1" applyFont="1" applyBorder="1" applyAlignment="1">
      <alignment horizontal="center" vertical="top"/>
    </xf>
    <xf numFmtId="177" fontId="9" fillId="0" borderId="4" xfId="0" applyNumberFormat="1" applyFont="1" applyBorder="1" applyAlignment="1">
      <alignment horizontal="center" vertical="top"/>
    </xf>
    <xf numFmtId="0" fontId="13" fillId="0" borderId="2" xfId="0" applyFont="1" applyBorder="1" applyAlignment="1">
      <alignment horizontal="left" vertical="center"/>
    </xf>
    <xf numFmtId="0" fontId="12" fillId="2" borderId="3" xfId="0" applyFont="1" applyFill="1" applyBorder="1" applyAlignment="1">
      <alignment horizontal="center" vertical="top"/>
    </xf>
    <xf numFmtId="0" fontId="12" fillId="2" borderId="4" xfId="0" applyFont="1" applyFill="1" applyBorder="1" applyAlignment="1">
      <alignment horizontal="center" vertical="top"/>
    </xf>
    <xf numFmtId="176" fontId="17" fillId="5" borderId="0" xfId="0" applyNumberFormat="1" applyFont="1" applyFill="1" applyAlignment="1">
      <alignment horizontal="center" vertical="top"/>
    </xf>
    <xf numFmtId="0" fontId="8" fillId="0" borderId="0" xfId="0" applyFont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19" fillId="5" borderId="1" xfId="0" applyFont="1" applyFill="1" applyBorder="1" applyAlignment="1">
      <alignment horizontal="center"/>
    </xf>
    <xf numFmtId="177" fontId="6" fillId="0" borderId="1" xfId="0" applyNumberFormat="1" applyFont="1" applyBorder="1" applyAlignment="1">
      <alignment horizontal="right"/>
    </xf>
    <xf numFmtId="0" fontId="0" fillId="0" borderId="1" xfId="0" applyBorder="1" applyAlignment="1" applyProtection="1">
      <alignment horizontal="center" vertical="center" shrinkToFit="1"/>
      <protection locked="0"/>
    </xf>
    <xf numFmtId="0" fontId="10" fillId="0" borderId="0" xfId="0" applyFont="1" applyAlignment="1">
      <alignment horizontal="center" shrinkToFit="1"/>
    </xf>
    <xf numFmtId="0" fontId="18" fillId="0" borderId="0" xfId="0" applyFont="1" applyAlignment="1">
      <alignment horizontal="left" vertical="center" shrinkToFit="1"/>
    </xf>
    <xf numFmtId="0" fontId="16" fillId="0" borderId="0" xfId="0" applyFont="1" applyAlignment="1">
      <alignment horizontal="center" shrinkToFit="1"/>
    </xf>
    <xf numFmtId="0" fontId="14" fillId="0" borderId="0" xfId="0" applyFont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16</xdr:row>
      <xdr:rowOff>238125</xdr:rowOff>
    </xdr:from>
    <xdr:to>
      <xdr:col>0</xdr:col>
      <xdr:colOff>638175</xdr:colOff>
      <xdr:row>18</xdr:row>
      <xdr:rowOff>123825</xdr:rowOff>
    </xdr:to>
    <xdr:sp macro="" textlink="">
      <xdr:nvSpPr>
        <xdr:cNvPr id="1449" name="下矢印 1">
          <a:extLst>
            <a:ext uri="{FF2B5EF4-FFF2-40B4-BE49-F238E27FC236}">
              <a16:creationId xmlns:a16="http://schemas.microsoft.com/office/drawing/2014/main" id="{217A6F3D-B8F5-4649-B856-103F5253FB5A}"/>
            </a:ext>
          </a:extLst>
        </xdr:cNvPr>
        <xdr:cNvSpPr>
          <a:spLocks noChangeArrowheads="1"/>
        </xdr:cNvSpPr>
      </xdr:nvSpPr>
      <xdr:spPr bwMode="auto">
        <a:xfrm>
          <a:off x="104775" y="3105150"/>
          <a:ext cx="533400" cy="304800"/>
        </a:xfrm>
        <a:prstGeom prst="downArrow">
          <a:avLst>
            <a:gd name="adj1" fmla="val 50000"/>
            <a:gd name="adj2" fmla="val 50000"/>
          </a:avLst>
        </a:prstGeom>
        <a:solidFill>
          <a:srgbClr val="00B0F0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</xdr:col>
      <xdr:colOff>476250</xdr:colOff>
      <xdr:row>24</xdr:row>
      <xdr:rowOff>57150</xdr:rowOff>
    </xdr:from>
    <xdr:to>
      <xdr:col>5</xdr:col>
      <xdr:colOff>161925</xdr:colOff>
      <xdr:row>26</xdr:row>
      <xdr:rowOff>171450</xdr:rowOff>
    </xdr:to>
    <xdr:sp macro="" textlink="">
      <xdr:nvSpPr>
        <xdr:cNvPr id="1450" name="下矢印 6">
          <a:extLst>
            <a:ext uri="{FF2B5EF4-FFF2-40B4-BE49-F238E27FC236}">
              <a16:creationId xmlns:a16="http://schemas.microsoft.com/office/drawing/2014/main" id="{192F4EF7-75C2-4FF0-AD67-06E0C4C9F5C1}"/>
            </a:ext>
          </a:extLst>
        </xdr:cNvPr>
        <xdr:cNvSpPr>
          <a:spLocks noChangeArrowheads="1"/>
        </xdr:cNvSpPr>
      </xdr:nvSpPr>
      <xdr:spPr bwMode="auto">
        <a:xfrm rot="-5400000">
          <a:off x="3481388" y="4624387"/>
          <a:ext cx="533400" cy="352425"/>
        </a:xfrm>
        <a:prstGeom prst="downArrow">
          <a:avLst>
            <a:gd name="adj1" fmla="val 50000"/>
            <a:gd name="adj2" fmla="val 50000"/>
          </a:avLst>
        </a:prstGeom>
        <a:solidFill>
          <a:srgbClr val="00B0F0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102159</xdr:colOff>
      <xdr:row>31</xdr:row>
      <xdr:rowOff>135029</xdr:rowOff>
    </xdr:from>
    <xdr:to>
      <xdr:col>9</xdr:col>
      <xdr:colOff>406959</xdr:colOff>
      <xdr:row>31</xdr:row>
      <xdr:rowOff>176864</xdr:rowOff>
    </xdr:to>
    <xdr:cxnSp macro="">
      <xdr:nvCxnSpPr>
        <xdr:cNvPr id="1451" name="直線コネクタ 5">
          <a:extLst>
            <a:ext uri="{FF2B5EF4-FFF2-40B4-BE49-F238E27FC236}">
              <a16:creationId xmlns:a16="http://schemas.microsoft.com/office/drawing/2014/main" id="{BC9FFE78-176E-4E9B-B593-FF083513062E}"/>
            </a:ext>
          </a:extLst>
        </xdr:cNvPr>
        <xdr:cNvCxnSpPr>
          <a:cxnSpLocks noChangeShapeType="1"/>
        </xdr:cNvCxnSpPr>
      </xdr:nvCxnSpPr>
      <xdr:spPr bwMode="auto">
        <a:xfrm flipV="1">
          <a:off x="102159" y="6492500"/>
          <a:ext cx="6482976" cy="41835"/>
        </a:xfrm>
        <a:prstGeom prst="line">
          <a:avLst/>
        </a:prstGeom>
        <a:noFill/>
        <a:ln w="38100" algn="ctr">
          <a:solidFill>
            <a:srgbClr val="FF0000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123825</xdr:colOff>
      <xdr:row>12</xdr:row>
      <xdr:rowOff>28575</xdr:rowOff>
    </xdr:from>
    <xdr:to>
      <xdr:col>4</xdr:col>
      <xdr:colOff>600075</xdr:colOff>
      <xdr:row>12</xdr:row>
      <xdr:rowOff>161925</xdr:rowOff>
    </xdr:to>
    <xdr:cxnSp macro="">
      <xdr:nvCxnSpPr>
        <xdr:cNvPr id="1456" name="直線矢印コネクタ 2">
          <a:extLst>
            <a:ext uri="{FF2B5EF4-FFF2-40B4-BE49-F238E27FC236}">
              <a16:creationId xmlns:a16="http://schemas.microsoft.com/office/drawing/2014/main" id="{E5B5C7B6-F12C-4D9D-BADB-7084D64EB0D7}"/>
            </a:ext>
          </a:extLst>
        </xdr:cNvPr>
        <xdr:cNvCxnSpPr>
          <a:cxnSpLocks noChangeShapeType="1"/>
        </xdr:cNvCxnSpPr>
      </xdr:nvCxnSpPr>
      <xdr:spPr bwMode="auto">
        <a:xfrm flipH="1" flipV="1">
          <a:off x="3219450" y="2047875"/>
          <a:ext cx="476250" cy="133350"/>
        </a:xfrm>
        <a:prstGeom prst="straightConnector1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403412</xdr:colOff>
      <xdr:row>37</xdr:row>
      <xdr:rowOff>29883</xdr:rowOff>
    </xdr:from>
    <xdr:to>
      <xdr:col>5</xdr:col>
      <xdr:colOff>500530</xdr:colOff>
      <xdr:row>37</xdr:row>
      <xdr:rowOff>179294</xdr:rowOff>
    </xdr:to>
    <xdr:cxnSp macro="">
      <xdr:nvCxnSpPr>
        <xdr:cNvPr id="10" name="直線矢印コネクタ 2">
          <a:extLst>
            <a:ext uri="{FF2B5EF4-FFF2-40B4-BE49-F238E27FC236}">
              <a16:creationId xmlns:a16="http://schemas.microsoft.com/office/drawing/2014/main" id="{B4E8C669-57D1-46BB-ADBA-D3F30B23C04F}"/>
            </a:ext>
          </a:extLst>
        </xdr:cNvPr>
        <xdr:cNvCxnSpPr>
          <a:cxnSpLocks noChangeShapeType="1"/>
        </xdr:cNvCxnSpPr>
      </xdr:nvCxnSpPr>
      <xdr:spPr bwMode="auto">
        <a:xfrm flipH="1" flipV="1">
          <a:off x="3234765" y="7552765"/>
          <a:ext cx="709706" cy="149411"/>
        </a:xfrm>
        <a:prstGeom prst="straightConnector1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440765</xdr:colOff>
      <xdr:row>51</xdr:row>
      <xdr:rowOff>0</xdr:rowOff>
    </xdr:from>
    <xdr:to>
      <xdr:col>5</xdr:col>
      <xdr:colOff>126440</xdr:colOff>
      <xdr:row>53</xdr:row>
      <xdr:rowOff>114300</xdr:rowOff>
    </xdr:to>
    <xdr:sp macro="" textlink="">
      <xdr:nvSpPr>
        <xdr:cNvPr id="5" name="下矢印 6">
          <a:extLst>
            <a:ext uri="{FF2B5EF4-FFF2-40B4-BE49-F238E27FC236}">
              <a16:creationId xmlns:a16="http://schemas.microsoft.com/office/drawing/2014/main" id="{3FF548E7-F092-473B-8CE7-50BCE2E927A9}"/>
            </a:ext>
          </a:extLst>
        </xdr:cNvPr>
        <xdr:cNvSpPr>
          <a:spLocks noChangeArrowheads="1"/>
        </xdr:cNvSpPr>
      </xdr:nvSpPr>
      <xdr:spPr bwMode="auto">
        <a:xfrm rot="-5400000">
          <a:off x="3154923" y="10568548"/>
          <a:ext cx="532653" cy="298263"/>
        </a:xfrm>
        <a:prstGeom prst="downArrow">
          <a:avLst>
            <a:gd name="adj1" fmla="val 50000"/>
            <a:gd name="adj2" fmla="val 50000"/>
          </a:avLst>
        </a:prstGeom>
        <a:solidFill>
          <a:srgbClr val="00B0F0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1"/>
  <sheetViews>
    <sheetView tabSelected="1" view="pageBreakPreview" zoomScale="85" zoomScaleNormal="85" zoomScaleSheetLayoutView="85" workbookViewId="0">
      <selection activeCell="H44" sqref="H44"/>
    </sheetView>
  </sheetViews>
  <sheetFormatPr defaultColWidth="8.7265625" defaultRowHeight="13" x14ac:dyDescent="0.2"/>
  <cols>
    <col min="1" max="3" width="10.6328125" customWidth="1"/>
    <col min="7" max="7" width="10.08984375" customWidth="1"/>
    <col min="8" max="8" width="10.26953125" customWidth="1"/>
    <col min="9" max="10" width="10.08984375" customWidth="1"/>
  </cols>
  <sheetData>
    <row r="1" spans="1:11" ht="10.5" customHeight="1" x14ac:dyDescent="0.3">
      <c r="G1" s="2"/>
      <c r="H1" s="2"/>
      <c r="I1" s="2"/>
      <c r="J1" s="2"/>
      <c r="K1" s="2"/>
    </row>
    <row r="2" spans="1:11" x14ac:dyDescent="0.2">
      <c r="A2" s="28" t="s">
        <v>38</v>
      </c>
      <c r="B2" s="28"/>
      <c r="C2" s="28"/>
      <c r="D2" s="28"/>
      <c r="E2" s="28"/>
      <c r="F2" s="28"/>
      <c r="G2" s="28"/>
      <c r="H2" s="28"/>
      <c r="I2" s="28"/>
      <c r="J2" s="28"/>
    </row>
    <row r="3" spans="1:11" x14ac:dyDescent="0.2">
      <c r="A3" s="28"/>
      <c r="B3" s="28"/>
      <c r="C3" s="28"/>
      <c r="D3" s="28"/>
      <c r="E3" s="28"/>
      <c r="F3" s="28"/>
      <c r="G3" s="28"/>
      <c r="H3" s="28"/>
      <c r="I3" s="28"/>
      <c r="J3" s="28"/>
    </row>
    <row r="4" spans="1:11" ht="25.5" customHeight="1" x14ac:dyDescent="0.2">
      <c r="C4" s="36" t="s">
        <v>34</v>
      </c>
      <c r="D4" s="36"/>
      <c r="E4" s="36"/>
      <c r="F4" s="36"/>
      <c r="G4" s="36"/>
      <c r="H4" s="36"/>
      <c r="I4" s="35" t="s">
        <v>41</v>
      </c>
      <c r="J4" s="35"/>
    </row>
    <row r="5" spans="1:11" ht="7.15" customHeight="1" x14ac:dyDescent="0.2">
      <c r="C5" s="27"/>
      <c r="D5" s="27"/>
      <c r="E5" s="27"/>
      <c r="F5" s="27"/>
      <c r="G5" s="27"/>
      <c r="H5" s="27"/>
      <c r="I5" s="26"/>
      <c r="J5" s="26"/>
    </row>
    <row r="6" spans="1:11" ht="32.25" customHeight="1" x14ac:dyDescent="0.2">
      <c r="C6" s="27"/>
      <c r="D6" s="27"/>
      <c r="E6" s="27"/>
      <c r="G6" s="24" t="s">
        <v>33</v>
      </c>
      <c r="H6" s="39"/>
      <c r="I6" s="39"/>
      <c r="J6" s="39"/>
    </row>
    <row r="7" spans="1:11" ht="12.75" customHeight="1" x14ac:dyDescent="0.2">
      <c r="C7" s="27"/>
      <c r="D7" s="27"/>
      <c r="E7" s="27"/>
      <c r="F7" s="27"/>
      <c r="G7" s="27"/>
      <c r="H7" s="27"/>
      <c r="I7" s="26"/>
      <c r="J7" s="26"/>
    </row>
    <row r="8" spans="1:11" s="12" customFormat="1" ht="18.75" customHeight="1" x14ac:dyDescent="0.2">
      <c r="A8" s="23" t="s">
        <v>36</v>
      </c>
      <c r="B8" s="11" t="s">
        <v>19</v>
      </c>
      <c r="C8" s="22" t="s">
        <v>31</v>
      </c>
      <c r="D8" s="12" t="s">
        <v>35</v>
      </c>
      <c r="I8" s="3"/>
      <c r="J8" s="3"/>
    </row>
    <row r="9" spans="1:11" s="12" customFormat="1" ht="9.75" customHeight="1" x14ac:dyDescent="0.2"/>
    <row r="10" spans="1:11" ht="31.5" customHeight="1" x14ac:dyDescent="0.85">
      <c r="A10" s="42" t="s">
        <v>0</v>
      </c>
      <c r="B10" s="42"/>
      <c r="C10" s="42"/>
      <c r="D10" s="42"/>
    </row>
    <row r="11" spans="1:11" ht="9" customHeight="1" x14ac:dyDescent="0.6">
      <c r="A11" s="4"/>
      <c r="B11" s="4"/>
      <c r="C11" s="4"/>
      <c r="D11" s="4"/>
    </row>
    <row r="12" spans="1:11" ht="14" x14ac:dyDescent="0.2">
      <c r="A12" s="5" t="s">
        <v>28</v>
      </c>
    </row>
    <row r="13" spans="1:11" ht="16" x14ac:dyDescent="0.2">
      <c r="A13" s="6" t="s">
        <v>10</v>
      </c>
      <c r="B13" s="10"/>
      <c r="C13" s="6" t="s">
        <v>14</v>
      </c>
      <c r="D13" s="10"/>
      <c r="F13" t="s">
        <v>23</v>
      </c>
    </row>
    <row r="14" spans="1:11" ht="16.5" x14ac:dyDescent="0.2">
      <c r="A14" s="6" t="s">
        <v>11</v>
      </c>
      <c r="B14" s="10"/>
      <c r="C14" s="6" t="s">
        <v>15</v>
      </c>
      <c r="D14" s="10"/>
      <c r="F14" s="19" t="s">
        <v>24</v>
      </c>
      <c r="G14" s="12"/>
      <c r="H14" s="3"/>
      <c r="I14" s="3"/>
    </row>
    <row r="15" spans="1:11" ht="16" x14ac:dyDescent="0.2">
      <c r="A15" s="6" t="s">
        <v>12</v>
      </c>
      <c r="B15" s="10"/>
      <c r="C15" s="6" t="s">
        <v>16</v>
      </c>
      <c r="D15" s="10"/>
      <c r="F15" s="20" t="s">
        <v>25</v>
      </c>
      <c r="G15" s="19"/>
      <c r="H15" s="19"/>
      <c r="I15" s="19"/>
      <c r="J15" s="19"/>
    </row>
    <row r="16" spans="1:11" ht="16" x14ac:dyDescent="0.2">
      <c r="A16" s="6" t="s">
        <v>13</v>
      </c>
      <c r="B16" s="10"/>
      <c r="G16" s="19"/>
      <c r="H16" s="19"/>
      <c r="I16" s="19"/>
      <c r="J16" s="19"/>
    </row>
    <row r="17" spans="1:10" ht="19" x14ac:dyDescent="0.2">
      <c r="C17" s="34">
        <f>COUNTIF(B13:B16,"○")+COUNTIF(D13:D15,"○")</f>
        <v>0</v>
      </c>
      <c r="D17" s="34"/>
      <c r="F17" s="43" t="s">
        <v>43</v>
      </c>
      <c r="G17" s="43"/>
      <c r="H17" s="43"/>
      <c r="I17" s="43"/>
      <c r="J17" s="43"/>
    </row>
    <row r="18" spans="1:10" x14ac:dyDescent="0.2">
      <c r="H18" s="18" t="s">
        <v>21</v>
      </c>
    </row>
    <row r="19" spans="1:10" ht="16" x14ac:dyDescent="0.2">
      <c r="F19" s="21" t="s">
        <v>22</v>
      </c>
      <c r="G19" s="15" t="s">
        <v>42</v>
      </c>
      <c r="H19" s="10"/>
    </row>
    <row r="20" spans="1:10" ht="14" x14ac:dyDescent="0.2">
      <c r="A20" s="5" t="s">
        <v>20</v>
      </c>
      <c r="G20" s="11"/>
      <c r="H20" s="25"/>
    </row>
    <row r="21" spans="1:10" ht="13.5" customHeight="1" x14ac:dyDescent="0.2">
      <c r="A21" s="31" t="s">
        <v>30</v>
      </c>
      <c r="B21" s="31"/>
      <c r="C21" s="31"/>
      <c r="D21" s="31"/>
    </row>
    <row r="22" spans="1:10" ht="16.5" customHeight="1" x14ac:dyDescent="0.2">
      <c r="A22" s="7" t="s">
        <v>1</v>
      </c>
      <c r="B22" s="32" t="s">
        <v>2</v>
      </c>
      <c r="C22" s="33"/>
      <c r="D22" s="7" t="s">
        <v>29</v>
      </c>
    </row>
    <row r="23" spans="1:10" ht="16.5" customHeight="1" x14ac:dyDescent="0.2">
      <c r="A23" s="14" t="s">
        <v>3</v>
      </c>
      <c r="B23" s="29">
        <v>18000</v>
      </c>
      <c r="C23" s="30"/>
      <c r="D23" s="1" t="str">
        <f>IF($C$17=1,"○","")</f>
        <v/>
      </c>
      <c r="G23" s="40" t="s">
        <v>40</v>
      </c>
      <c r="H23" s="40"/>
      <c r="I23" s="40"/>
      <c r="J23" s="40"/>
    </row>
    <row r="24" spans="1:10" ht="16.5" customHeight="1" x14ac:dyDescent="0.2">
      <c r="A24" s="14" t="s">
        <v>4</v>
      </c>
      <c r="B24" s="29">
        <v>25200</v>
      </c>
      <c r="C24" s="30"/>
      <c r="D24" s="1" t="str">
        <f>IF($C$17=2,"○","")</f>
        <v/>
      </c>
      <c r="G24" s="5"/>
    </row>
    <row r="25" spans="1:10" ht="16.5" customHeight="1" x14ac:dyDescent="0.25">
      <c r="A25" s="14" t="s">
        <v>5</v>
      </c>
      <c r="B25" s="29">
        <v>32400</v>
      </c>
      <c r="C25" s="30"/>
      <c r="D25" s="1" t="str">
        <f>IF($C$17=3,"○","")</f>
        <v/>
      </c>
      <c r="G25" s="37" t="s">
        <v>17</v>
      </c>
      <c r="H25" s="37"/>
      <c r="I25" s="37"/>
      <c r="J25" s="37"/>
    </row>
    <row r="26" spans="1:10" ht="16.5" customHeight="1" x14ac:dyDescent="0.2">
      <c r="A26" s="14" t="s">
        <v>6</v>
      </c>
      <c r="B26" s="29">
        <v>39600</v>
      </c>
      <c r="C26" s="30"/>
      <c r="D26" s="1" t="str">
        <f>IF($C$17=4,"○","")</f>
        <v/>
      </c>
      <c r="G26" s="38">
        <f>IF(D23="○",B23,0)+IF(D24="○",B24,0)+IF(D25="○",B25,0)+IF(D26="○",B26,0)+IF(D27="○",B27,0)+IF(D28="○",B28,0)+IF(D29="○",B29,0)</f>
        <v>0</v>
      </c>
      <c r="H26" s="38"/>
      <c r="I26" s="38"/>
      <c r="J26" s="38"/>
    </row>
    <row r="27" spans="1:10" ht="17.5" x14ac:dyDescent="0.2">
      <c r="A27" s="14" t="s">
        <v>7</v>
      </c>
      <c r="B27" s="29">
        <v>46800</v>
      </c>
      <c r="C27" s="30"/>
      <c r="D27" s="1" t="str">
        <f>IF($C$17=5,"○","")</f>
        <v/>
      </c>
      <c r="G27" s="38"/>
      <c r="H27" s="38"/>
      <c r="I27" s="38"/>
      <c r="J27" s="38"/>
    </row>
    <row r="28" spans="1:10" ht="17.5" x14ac:dyDescent="0.2">
      <c r="A28" s="14" t="s">
        <v>8</v>
      </c>
      <c r="B28" s="29">
        <v>54000</v>
      </c>
      <c r="C28" s="30"/>
      <c r="D28" s="1" t="str">
        <f>IF($C$17=6,"○","")</f>
        <v/>
      </c>
      <c r="J28" s="8" t="s">
        <v>26</v>
      </c>
    </row>
    <row r="29" spans="1:10" ht="17.5" x14ac:dyDescent="0.2">
      <c r="A29" s="13" t="s">
        <v>39</v>
      </c>
      <c r="B29" s="29">
        <v>59800</v>
      </c>
      <c r="C29" s="30"/>
      <c r="D29" s="1" t="str">
        <f>IF(H19&lt;&gt; "",H19,"")</f>
        <v/>
      </c>
    </row>
    <row r="30" spans="1:10" ht="15" customHeight="1" x14ac:dyDescent="0.2"/>
    <row r="31" spans="1:10" ht="15" customHeight="1" x14ac:dyDescent="0.2"/>
    <row r="32" spans="1:10" ht="15" customHeight="1" x14ac:dyDescent="0.2"/>
    <row r="33" spans="1:10" ht="15" customHeight="1" x14ac:dyDescent="0.2"/>
    <row r="34" spans="1:10" ht="15" customHeight="1" x14ac:dyDescent="0.2"/>
    <row r="35" spans="1:10" ht="16.5" customHeight="1" x14ac:dyDescent="0.2">
      <c r="A35" s="41" t="s">
        <v>37</v>
      </c>
      <c r="B35" s="41"/>
      <c r="C35" s="41"/>
      <c r="D35" s="41"/>
      <c r="E35" s="41"/>
    </row>
    <row r="36" spans="1:10" ht="13" customHeight="1" x14ac:dyDescent="0.2">
      <c r="A36" s="41"/>
      <c r="B36" s="41"/>
      <c r="C36" s="41"/>
      <c r="D36" s="41"/>
      <c r="E36" s="41"/>
    </row>
    <row r="37" spans="1:10" ht="16.5" customHeight="1" x14ac:dyDescent="0.2">
      <c r="A37" s="5" t="s">
        <v>27</v>
      </c>
    </row>
    <row r="38" spans="1:10" ht="16.5" customHeight="1" x14ac:dyDescent="0.2">
      <c r="A38" s="17" t="s">
        <v>10</v>
      </c>
      <c r="B38" s="9"/>
      <c r="C38" s="17" t="s">
        <v>14</v>
      </c>
      <c r="D38" s="9"/>
      <c r="G38" t="s">
        <v>23</v>
      </c>
    </row>
    <row r="39" spans="1:10" ht="16.5" customHeight="1" x14ac:dyDescent="0.2">
      <c r="A39" s="17" t="s">
        <v>11</v>
      </c>
      <c r="B39" s="9"/>
      <c r="C39" s="17" t="s">
        <v>15</v>
      </c>
      <c r="D39" s="9"/>
      <c r="G39" s="19" t="s">
        <v>24</v>
      </c>
      <c r="H39" s="12"/>
      <c r="I39" s="3"/>
      <c r="J39" s="3"/>
    </row>
    <row r="40" spans="1:10" ht="16.5" customHeight="1" x14ac:dyDescent="0.2">
      <c r="A40" s="17" t="s">
        <v>12</v>
      </c>
      <c r="B40" s="9"/>
      <c r="C40" s="17" t="s">
        <v>16</v>
      </c>
      <c r="D40" s="9"/>
      <c r="G40" s="20" t="s">
        <v>25</v>
      </c>
      <c r="H40" s="19"/>
      <c r="I40" s="19"/>
      <c r="J40" s="19"/>
    </row>
    <row r="41" spans="1:10" ht="16.5" customHeight="1" x14ac:dyDescent="0.2">
      <c r="A41" s="17" t="s">
        <v>13</v>
      </c>
      <c r="B41" s="9"/>
    </row>
    <row r="42" spans="1:10" ht="16.5" customHeight="1" x14ac:dyDescent="0.2">
      <c r="C42" s="34">
        <f>COUNTIF(B38:B41,"○")+COUNTIF(D38:D40,"○")</f>
        <v>0</v>
      </c>
      <c r="D42" s="34"/>
      <c r="F42" s="43" t="s">
        <v>43</v>
      </c>
      <c r="G42" s="43"/>
      <c r="H42" s="43"/>
      <c r="I42" s="43"/>
      <c r="J42" s="43"/>
    </row>
    <row r="43" spans="1:10" ht="16.5" customHeight="1" x14ac:dyDescent="0.2">
      <c r="H43" s="18" t="s">
        <v>21</v>
      </c>
    </row>
    <row r="44" spans="1:10" ht="16.5" customHeight="1" x14ac:dyDescent="0.2">
      <c r="F44" s="21" t="s">
        <v>22</v>
      </c>
      <c r="G44" s="15" t="s">
        <v>42</v>
      </c>
      <c r="H44" s="9"/>
    </row>
    <row r="45" spans="1:10" ht="16.5" customHeight="1" x14ac:dyDescent="0.2">
      <c r="G45" s="11"/>
      <c r="H45" s="25"/>
    </row>
    <row r="46" spans="1:10" ht="16.5" customHeight="1" x14ac:dyDescent="0.2"/>
    <row r="47" spans="1:10" ht="16.5" customHeight="1" x14ac:dyDescent="0.2">
      <c r="A47" s="5" t="s">
        <v>20</v>
      </c>
      <c r="F47" s="5"/>
    </row>
    <row r="48" spans="1:10" ht="16.5" customHeight="1" x14ac:dyDescent="0.2">
      <c r="A48" s="31" t="s">
        <v>30</v>
      </c>
      <c r="B48" s="31"/>
      <c r="C48" s="31"/>
      <c r="D48" s="31"/>
      <c r="E48" s="16"/>
      <c r="F48" s="5"/>
    </row>
    <row r="49" spans="1:10" ht="16.5" customHeight="1" x14ac:dyDescent="0.2">
      <c r="A49" s="7" t="s">
        <v>1</v>
      </c>
      <c r="B49" s="32" t="s">
        <v>9</v>
      </c>
      <c r="C49" s="33"/>
      <c r="D49" s="7" t="s">
        <v>32</v>
      </c>
      <c r="F49" s="5"/>
    </row>
    <row r="50" spans="1:10" ht="16.5" customHeight="1" x14ac:dyDescent="0.2">
      <c r="A50" s="14" t="s">
        <v>3</v>
      </c>
      <c r="B50" s="29">
        <v>32100</v>
      </c>
      <c r="C50" s="30"/>
      <c r="D50" s="1" t="str">
        <f>IF($C$42=1,"○","")</f>
        <v/>
      </c>
      <c r="F50" s="5"/>
      <c r="G50" s="40" t="s">
        <v>40</v>
      </c>
      <c r="H50" s="40"/>
      <c r="I50" s="40"/>
      <c r="J50" s="40"/>
    </row>
    <row r="51" spans="1:10" ht="16.5" customHeight="1" x14ac:dyDescent="0.2">
      <c r="A51" s="14" t="s">
        <v>4</v>
      </c>
      <c r="B51" s="29">
        <v>53400</v>
      </c>
      <c r="C51" s="30"/>
      <c r="D51" s="1" t="str">
        <f>IF($C$42=2,"○","")</f>
        <v/>
      </c>
      <c r="F51" s="5"/>
      <c r="G51" s="5"/>
    </row>
    <row r="52" spans="1:10" ht="16.5" customHeight="1" x14ac:dyDescent="0.25">
      <c r="A52" s="14" t="s">
        <v>5</v>
      </c>
      <c r="B52" s="29">
        <v>74700</v>
      </c>
      <c r="C52" s="30"/>
      <c r="D52" s="1" t="str">
        <f>IF($C$42=3,"○","")</f>
        <v/>
      </c>
      <c r="F52" s="5"/>
      <c r="G52" s="37" t="s">
        <v>17</v>
      </c>
      <c r="H52" s="37"/>
      <c r="I52" s="37"/>
      <c r="J52" s="37"/>
    </row>
    <row r="53" spans="1:10" ht="16.5" customHeight="1" x14ac:dyDescent="0.2">
      <c r="A53" s="14" t="s">
        <v>6</v>
      </c>
      <c r="B53" s="29">
        <v>96000</v>
      </c>
      <c r="C53" s="30"/>
      <c r="D53" s="1" t="str">
        <f>IF($C$42=4,"○","")</f>
        <v/>
      </c>
      <c r="F53" s="5"/>
      <c r="G53" s="38">
        <f>IF(D50="○",B50,0)+IF(D51="○",B51,0)+IF(D52="○",B52,0)+IF(D53="○",B53,0)+IF(D54="○",B54,0)+IF(D55="○",B55,0)+IF(D56="○",B56,0)</f>
        <v>0</v>
      </c>
      <c r="H53" s="38"/>
      <c r="I53" s="38"/>
      <c r="J53" s="38"/>
    </row>
    <row r="54" spans="1:10" ht="16.5" customHeight="1" x14ac:dyDescent="0.2">
      <c r="A54" s="14" t="s">
        <v>7</v>
      </c>
      <c r="B54" s="29">
        <v>117300</v>
      </c>
      <c r="C54" s="30"/>
      <c r="D54" s="1" t="str">
        <f>IF($C$42=5,"○","")</f>
        <v/>
      </c>
      <c r="F54" s="5"/>
      <c r="G54" s="38"/>
      <c r="H54" s="38"/>
      <c r="I54" s="38"/>
      <c r="J54" s="38"/>
    </row>
    <row r="55" spans="1:10" ht="16.5" customHeight="1" x14ac:dyDescent="0.2">
      <c r="A55" s="14" t="s">
        <v>8</v>
      </c>
      <c r="B55" s="29">
        <v>138600</v>
      </c>
      <c r="C55" s="30"/>
      <c r="D55" s="1" t="str">
        <f>IF($C$42=6,"○","")</f>
        <v/>
      </c>
      <c r="F55" s="5"/>
    </row>
    <row r="56" spans="1:10" ht="16.5" customHeight="1" x14ac:dyDescent="0.2">
      <c r="A56" s="13" t="s">
        <v>39</v>
      </c>
      <c r="B56" s="29">
        <v>159900</v>
      </c>
      <c r="C56" s="30"/>
      <c r="D56" s="1" t="str">
        <f>IF(H44&lt;&gt; "",H44,"")</f>
        <v/>
      </c>
      <c r="F56" s="5"/>
    </row>
    <row r="57" spans="1:10" ht="16.5" customHeight="1" x14ac:dyDescent="0.2"/>
    <row r="58" spans="1:10" ht="16.5" customHeight="1" x14ac:dyDescent="0.2"/>
    <row r="59" spans="1:10" ht="16.5" customHeight="1" x14ac:dyDescent="0.2"/>
    <row r="60" spans="1:10" ht="16.5" customHeight="1" x14ac:dyDescent="0.2"/>
    <row r="61" spans="1:10" ht="16.5" customHeight="1" x14ac:dyDescent="0.2"/>
    <row r="62" spans="1:10" ht="16.5" customHeight="1" x14ac:dyDescent="0.2"/>
    <row r="63" spans="1:10" ht="16.5" customHeight="1" x14ac:dyDescent="0.2"/>
    <row r="64" spans="1:10" ht="16.5" customHeight="1" x14ac:dyDescent="0.2"/>
    <row r="65" ht="16.5" customHeight="1" x14ac:dyDescent="0.2"/>
    <row r="66" ht="16.5" customHeight="1" x14ac:dyDescent="0.2"/>
    <row r="67" ht="16.5" customHeight="1" x14ac:dyDescent="0.2"/>
    <row r="68" ht="16.5" customHeight="1" x14ac:dyDescent="0.2"/>
    <row r="69" ht="16.5" customHeight="1" x14ac:dyDescent="0.2"/>
    <row r="70" ht="16.5" customHeight="1" x14ac:dyDescent="0.2"/>
    <row r="71" ht="16.5" customHeight="1" x14ac:dyDescent="0.2"/>
  </sheetData>
  <sheetProtection algorithmName="SHA-512" hashValue="OBQJQ8YQFjufDaED0CrTBEC8dLHgLVTUaMB9wq+5su+M76gGbCQtziW68rLS2wBjxycA1lt+BnLJjHU1LS9HdQ==" saltValue="eDl5xcwPZnVtP3Gb0El6rQ==" spinCount="100000" sheet="1" selectLockedCells="1"/>
  <dataConsolidate/>
  <mergeCells count="34">
    <mergeCell ref="G50:J50"/>
    <mergeCell ref="G52:J52"/>
    <mergeCell ref="G53:J54"/>
    <mergeCell ref="A35:E36"/>
    <mergeCell ref="A10:D10"/>
    <mergeCell ref="B53:C53"/>
    <mergeCell ref="I4:J4"/>
    <mergeCell ref="F42:J42"/>
    <mergeCell ref="F17:J17"/>
    <mergeCell ref="C4:H4"/>
    <mergeCell ref="G25:J25"/>
    <mergeCell ref="G26:J27"/>
    <mergeCell ref="A21:D21"/>
    <mergeCell ref="H6:J6"/>
    <mergeCell ref="C17:D17"/>
    <mergeCell ref="B22:C22"/>
    <mergeCell ref="B23:C23"/>
    <mergeCell ref="G23:J23"/>
    <mergeCell ref="A2:J3"/>
    <mergeCell ref="B50:C50"/>
    <mergeCell ref="B52:C52"/>
    <mergeCell ref="A48:D48"/>
    <mergeCell ref="B56:C56"/>
    <mergeCell ref="B51:C51"/>
    <mergeCell ref="B29:C29"/>
    <mergeCell ref="B49:C49"/>
    <mergeCell ref="C42:D42"/>
    <mergeCell ref="B54:C54"/>
    <mergeCell ref="B55:C55"/>
    <mergeCell ref="B24:C24"/>
    <mergeCell ref="B25:C25"/>
    <mergeCell ref="B26:C26"/>
    <mergeCell ref="B27:C27"/>
    <mergeCell ref="B28:C28"/>
  </mergeCells>
  <phoneticPr fontId="1"/>
  <printOptions horizontalCentered="1"/>
  <pageMargins left="0.35433070866141736" right="0.35433070866141736" top="0.19685039370078741" bottom="0.19685039370078741" header="0.31496062992125984" footer="0.31496062992125984"/>
  <pageSetup paperSize="9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"/>
  <sheetViews>
    <sheetView workbookViewId="0">
      <selection activeCell="B2" sqref="B2"/>
    </sheetView>
  </sheetViews>
  <sheetFormatPr defaultRowHeight="13" x14ac:dyDescent="0.2"/>
  <sheetData>
    <row r="3" spans="2:2" x14ac:dyDescent="0.2">
      <c r="B3" t="s">
        <v>18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計算書(2025年目標版)</vt:lpstr>
      <vt:lpstr>Sheet1</vt:lpstr>
      <vt:lpstr>'計算書(2025年目標版)'!Print_Area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amada</dc:creator>
  <cp:lastModifiedBy>琢哉 天田</cp:lastModifiedBy>
  <cp:lastPrinted>2019-09-03T12:00:17Z</cp:lastPrinted>
  <dcterms:created xsi:type="dcterms:W3CDTF">2010-03-10T01:56:52Z</dcterms:created>
  <dcterms:modified xsi:type="dcterms:W3CDTF">2024-09-20T01:35:54Z</dcterms:modified>
</cp:coreProperties>
</file>