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1505" activeTab="0"/>
  </bookViews>
  <sheets>
    <sheet name="計算書(2024年目標版)" sheetId="1" r:id="rId1"/>
    <sheet name="Sheet1" sheetId="2" state="hidden" r:id="rId2"/>
  </sheets>
  <definedNames>
    <definedName name="_xlnm.Print_Area" localSheetId="0">'計算書(2024年目標版)'!$A$1:$K$59</definedName>
  </definedNames>
  <calcPr fullCalcOnLoad="1"/>
</workbook>
</file>

<file path=xl/sharedStrings.xml><?xml version="1.0" encoding="utf-8"?>
<sst xmlns="http://schemas.openxmlformats.org/spreadsheetml/2006/main" count="72" uniqueCount="45">
  <si>
    <t>〔教材 ＋ 養成塾〕の場合</t>
  </si>
  <si>
    <t>科目数</t>
  </si>
  <si>
    <t>受講料（税込）</t>
  </si>
  <si>
    <t>1科目</t>
  </si>
  <si>
    <t>2科目</t>
  </si>
  <si>
    <t>3科目</t>
  </si>
  <si>
    <t>４科目</t>
  </si>
  <si>
    <t>5科目</t>
  </si>
  <si>
    <t>6科目</t>
  </si>
  <si>
    <t>科目数会費（税込）</t>
  </si>
  <si>
    <t>企業経営</t>
  </si>
  <si>
    <t>財務会計</t>
  </si>
  <si>
    <t>運営管理</t>
  </si>
  <si>
    <t>経済学</t>
  </si>
  <si>
    <t>経営情報</t>
  </si>
  <si>
    <t>経営法務</t>
  </si>
  <si>
    <t>中小政策</t>
  </si>
  <si>
    <t>受講料</t>
  </si>
  <si>
    <t>○</t>
  </si>
  <si>
    <t>もしくは</t>
  </si>
  <si>
    <t>②合計科目数を確認してください</t>
  </si>
  <si>
    <t>初受験パック</t>
  </si>
  <si>
    <t>↓</t>
  </si>
  <si>
    <t>①</t>
  </si>
  <si>
    <t>【ご注意】</t>
  </si>
  <si>
    <t>「記号の○」を入力してください。</t>
  </si>
  <si>
    <t>「漢数字の○」では、計算できない場合がございます。</t>
  </si>
  <si>
    <t>（税込）</t>
  </si>
  <si>
    <t>①受講科目を選んでください（○を記してください）　　</t>
  </si>
  <si>
    <t>※初受験パックの方は、下記に○を記してください。</t>
  </si>
  <si>
    <t>①受講科目を選んでください（○を記してください）</t>
  </si>
  <si>
    <t>確認欄</t>
  </si>
  <si>
    <t>（上記①で選択した科目数が○で記されます）</t>
  </si>
  <si>
    <t>Web講義付</t>
  </si>
  <si>
    <t>確認欄</t>
  </si>
  <si>
    <t>氏名</t>
  </si>
  <si>
    <t>※お申込書と一緒に提出してください</t>
  </si>
  <si>
    <t>　を選択し入力てください</t>
  </si>
  <si>
    <t>教材のみ</t>
  </si>
  <si>
    <r>
      <t>〔教材 ＋</t>
    </r>
    <r>
      <rPr>
        <b/>
        <sz val="20"/>
        <color indexed="10"/>
        <rFont val="メイリオ"/>
        <family val="3"/>
      </rPr>
      <t xml:space="preserve"> Web講義</t>
    </r>
    <r>
      <rPr>
        <sz val="20"/>
        <color indexed="8"/>
        <rFont val="メイリオ"/>
        <family val="3"/>
      </rPr>
      <t xml:space="preserve"> ＋ 養成塾〕の場合</t>
    </r>
  </si>
  <si>
    <t>中小企業診断士 養成塾 ＜受講料計算表＞</t>
  </si>
  <si>
    <t>(7科目)</t>
  </si>
  <si>
    <t>2024年合格目標</t>
  </si>
  <si>
    <t>７科目パック</t>
  </si>
  <si>
    <t>③この金額が受講料となります。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</si>
</sst>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計（　&quot;\ 0\ &quot;　）科目&quot;"/>
    <numFmt numFmtId="177" formatCode="#,##0\ &quot;円&quot;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20"/>
      <color indexed="8"/>
      <name val="メイリオ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メイリオ"/>
      <family val="3"/>
    </font>
    <font>
      <b/>
      <sz val="12"/>
      <color indexed="30"/>
      <name val="ＭＳ Ｐゴシック"/>
      <family val="3"/>
    </font>
    <font>
      <sz val="10"/>
      <color indexed="8"/>
      <name val="メイリオ"/>
      <family val="3"/>
    </font>
    <font>
      <sz val="11"/>
      <color indexed="9"/>
      <name val="メイリオ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6"/>
      <color indexed="8"/>
      <name val="メイリオ"/>
      <family val="3"/>
    </font>
    <font>
      <b/>
      <sz val="12"/>
      <color indexed="30"/>
      <name val="メイリオ"/>
      <family val="3"/>
    </font>
    <font>
      <sz val="14"/>
      <color indexed="8"/>
      <name val="ＭＳ Ｐゴシック"/>
      <family val="3"/>
    </font>
    <font>
      <sz val="18"/>
      <color indexed="10"/>
      <name val="ＭＳ Ｐゴシック"/>
      <family val="3"/>
    </font>
    <font>
      <sz val="20"/>
      <color indexed="10"/>
      <name val="ＭＳ Ｐゴシック"/>
      <family val="3"/>
    </font>
    <font>
      <b/>
      <sz val="20"/>
      <color indexed="10"/>
      <name val="メイリオ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z val="11"/>
      <color theme="1"/>
      <name val="メイリオ"/>
      <family val="3"/>
    </font>
    <font>
      <b/>
      <sz val="12"/>
      <color rgb="FF0070C0"/>
      <name val="ＭＳ Ｐゴシック"/>
      <family val="3"/>
    </font>
    <font>
      <sz val="10"/>
      <color theme="1"/>
      <name val="メイリオ"/>
      <family val="3"/>
    </font>
    <font>
      <sz val="11"/>
      <color theme="0"/>
      <name val="メイリオ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0"/>
      <name val="Calibri"/>
      <family val="3"/>
    </font>
    <font>
      <sz val="18"/>
      <color rgb="FFFF0000"/>
      <name val="ＭＳ Ｐゴシック"/>
      <family val="3"/>
    </font>
    <font>
      <b/>
      <sz val="12"/>
      <color rgb="FF0070C0"/>
      <name val="メイリオ"/>
      <family val="3"/>
    </font>
    <font>
      <sz val="20"/>
      <color rgb="FFFF0000"/>
      <name val="ＭＳ Ｐゴシック"/>
      <family val="3"/>
    </font>
    <font>
      <sz val="14"/>
      <color theme="1"/>
      <name val="ＭＳ Ｐゴシック"/>
      <family val="3"/>
    </font>
    <font>
      <sz val="20"/>
      <color theme="1"/>
      <name val="メイリオ"/>
      <family val="3"/>
    </font>
    <font>
      <sz val="16"/>
      <color theme="1"/>
      <name val="メイリオ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left" shrinkToFit="1"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top"/>
    </xf>
    <xf numFmtId="0" fontId="57" fillId="33" borderId="10" xfId="0" applyFont="1" applyFill="1" applyBorder="1" applyAlignment="1">
      <alignment horizontal="center" vertical="top"/>
    </xf>
    <xf numFmtId="0" fontId="54" fillId="0" borderId="1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4" fillId="0" borderId="10" xfId="0" applyFont="1" applyBorder="1" applyAlignment="1">
      <alignment horizontal="center" vertical="top" shrinkToFit="1"/>
    </xf>
    <xf numFmtId="0" fontId="54" fillId="0" borderId="10" xfId="0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shrinkToFit="1"/>
    </xf>
    <xf numFmtId="0" fontId="58" fillId="0" borderId="0" xfId="0" applyFont="1" applyAlignment="1">
      <alignment horizontal="left" vertical="center" shrinkToFit="1"/>
    </xf>
    <xf numFmtId="0" fontId="56" fillId="0" borderId="1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0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7" fillId="34" borderId="10" xfId="0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 applyProtection="1">
      <alignment/>
      <protection locked="0"/>
    </xf>
    <xf numFmtId="0" fontId="53" fillId="0" borderId="0" xfId="0" applyFont="1" applyAlignment="1">
      <alignment horizontal="center" vertical="center" shrinkToFit="1"/>
    </xf>
    <xf numFmtId="0" fontId="6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54" fillId="0" borderId="11" xfId="0" applyNumberFormat="1" applyFont="1" applyBorder="1" applyAlignment="1">
      <alignment horizontal="center" vertical="top"/>
    </xf>
    <xf numFmtId="177" fontId="54" fillId="0" borderId="12" xfId="0" applyNumberFormat="1" applyFont="1" applyBorder="1" applyAlignment="1">
      <alignment horizontal="center" vertical="top"/>
    </xf>
    <xf numFmtId="0" fontId="58" fillId="0" borderId="13" xfId="0" applyFont="1" applyBorder="1" applyAlignment="1">
      <alignment horizontal="left" vertical="center"/>
    </xf>
    <xf numFmtId="0" fontId="57" fillId="33" borderId="11" xfId="0" applyFont="1" applyFill="1" applyBorder="1" applyAlignment="1">
      <alignment horizontal="center" vertical="top"/>
    </xf>
    <xf numFmtId="0" fontId="57" fillId="33" borderId="12" xfId="0" applyFont="1" applyFill="1" applyBorder="1" applyAlignment="1">
      <alignment horizontal="center" vertical="top"/>
    </xf>
    <xf numFmtId="176" fontId="62" fillId="13" borderId="0" xfId="0" applyNumberFormat="1" applyFont="1" applyFill="1" applyAlignment="1">
      <alignment horizontal="center" vertical="top"/>
    </xf>
    <xf numFmtId="0" fontId="53" fillId="0" borderId="0" xfId="0" applyFont="1" applyAlignment="1">
      <alignment horizontal="center" vertical="center" shrinkToFit="1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 shrinkToFit="1"/>
    </xf>
    <xf numFmtId="0" fontId="63" fillId="0" borderId="0" xfId="0" applyFont="1" applyAlignment="1">
      <alignment horizontal="center" vertical="center"/>
    </xf>
    <xf numFmtId="0" fontId="64" fillId="13" borderId="10" xfId="0" applyFont="1" applyFill="1" applyBorder="1" applyAlignment="1">
      <alignment horizontal="center"/>
    </xf>
    <xf numFmtId="177" fontId="6" fillId="0" borderId="10" xfId="0" applyNumberFormat="1" applyFont="1" applyBorder="1" applyAlignment="1">
      <alignment horizontal="right"/>
    </xf>
    <xf numFmtId="0" fontId="0" fillId="0" borderId="10" xfId="0" applyBorder="1" applyAlignment="1" applyProtection="1">
      <alignment horizontal="center" vertical="center" shrinkToFit="1"/>
      <protection locked="0"/>
    </xf>
    <xf numFmtId="0" fontId="55" fillId="0" borderId="0" xfId="0" applyFont="1" applyAlignment="1">
      <alignment horizontal="center" shrinkToFit="1"/>
    </xf>
    <xf numFmtId="0" fontId="65" fillId="0" borderId="0" xfId="0" applyFont="1" applyAlignment="1">
      <alignment horizontal="left" vertical="center" shrinkToFit="1"/>
    </xf>
    <xf numFmtId="0" fontId="66" fillId="0" borderId="0" xfId="0" applyFont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238125</xdr:rowOff>
    </xdr:from>
    <xdr:to>
      <xdr:col>0</xdr:col>
      <xdr:colOff>638175</xdr:colOff>
      <xdr:row>18</xdr:row>
      <xdr:rowOff>123825</xdr:rowOff>
    </xdr:to>
    <xdr:sp>
      <xdr:nvSpPr>
        <xdr:cNvPr id="1" name="下矢印 1"/>
        <xdr:cNvSpPr>
          <a:spLocks/>
        </xdr:cNvSpPr>
      </xdr:nvSpPr>
      <xdr:spPr>
        <a:xfrm>
          <a:off x="104775" y="3600450"/>
          <a:ext cx="533400" cy="304800"/>
        </a:xfrm>
        <a:prstGeom prst="downArrow">
          <a:avLst>
            <a:gd name="adj" fmla="val 0"/>
          </a:avLst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476250</xdr:colOff>
      <xdr:row>24</xdr:row>
      <xdr:rowOff>57150</xdr:rowOff>
    </xdr:from>
    <xdr:to>
      <xdr:col>5</xdr:col>
      <xdr:colOff>161925</xdr:colOff>
      <xdr:row>26</xdr:row>
      <xdr:rowOff>171450</xdr:rowOff>
    </xdr:to>
    <xdr:sp>
      <xdr:nvSpPr>
        <xdr:cNvPr id="2" name="下矢印 6"/>
        <xdr:cNvSpPr>
          <a:spLocks/>
        </xdr:cNvSpPr>
      </xdr:nvSpPr>
      <xdr:spPr>
        <a:xfrm rot="16200000">
          <a:off x="3571875" y="5029200"/>
          <a:ext cx="352425" cy="533400"/>
        </a:xfrm>
        <a:prstGeom prst="downArrow">
          <a:avLst>
            <a:gd name="adj" fmla="val 0"/>
          </a:avLst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31</xdr:row>
      <xdr:rowOff>133350</xdr:rowOff>
    </xdr:from>
    <xdr:to>
      <xdr:col>9</xdr:col>
      <xdr:colOff>409575</xdr:colOff>
      <xdr:row>31</xdr:row>
      <xdr:rowOff>180975</xdr:rowOff>
    </xdr:to>
    <xdr:sp>
      <xdr:nvSpPr>
        <xdr:cNvPr id="3" name="直線コネクタ 5"/>
        <xdr:cNvSpPr>
          <a:spLocks/>
        </xdr:cNvSpPr>
      </xdr:nvSpPr>
      <xdr:spPr>
        <a:xfrm flipV="1">
          <a:off x="104775" y="6619875"/>
          <a:ext cx="7058025" cy="47625"/>
        </a:xfrm>
        <a:prstGeom prst="line">
          <a:avLst/>
        </a:prstGeom>
        <a:noFill/>
        <a:ln w="381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12</xdr:row>
      <xdr:rowOff>28575</xdr:rowOff>
    </xdr:from>
    <xdr:to>
      <xdr:col>4</xdr:col>
      <xdr:colOff>600075</xdr:colOff>
      <xdr:row>12</xdr:row>
      <xdr:rowOff>161925</xdr:rowOff>
    </xdr:to>
    <xdr:sp>
      <xdr:nvSpPr>
        <xdr:cNvPr id="4" name="直線矢印コネクタ 2"/>
        <xdr:cNvSpPr>
          <a:spLocks/>
        </xdr:cNvSpPr>
      </xdr:nvSpPr>
      <xdr:spPr>
        <a:xfrm flipH="1" flipV="1">
          <a:off x="3219450" y="2543175"/>
          <a:ext cx="476250" cy="133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37</xdr:row>
      <xdr:rowOff>28575</xdr:rowOff>
    </xdr:from>
    <xdr:to>
      <xdr:col>5</xdr:col>
      <xdr:colOff>504825</xdr:colOff>
      <xdr:row>37</xdr:row>
      <xdr:rowOff>180975</xdr:rowOff>
    </xdr:to>
    <xdr:sp>
      <xdr:nvSpPr>
        <xdr:cNvPr id="5" name="直線矢印コネクタ 2"/>
        <xdr:cNvSpPr>
          <a:spLocks/>
        </xdr:cNvSpPr>
      </xdr:nvSpPr>
      <xdr:spPr>
        <a:xfrm flipH="1" flipV="1">
          <a:off x="3495675" y="7667625"/>
          <a:ext cx="771525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438150</xdr:colOff>
      <xdr:row>51</xdr:row>
      <xdr:rowOff>0</xdr:rowOff>
    </xdr:from>
    <xdr:to>
      <xdr:col>5</xdr:col>
      <xdr:colOff>123825</xdr:colOff>
      <xdr:row>53</xdr:row>
      <xdr:rowOff>114300</xdr:rowOff>
    </xdr:to>
    <xdr:sp>
      <xdr:nvSpPr>
        <xdr:cNvPr id="6" name="下矢印 6"/>
        <xdr:cNvSpPr>
          <a:spLocks/>
        </xdr:cNvSpPr>
      </xdr:nvSpPr>
      <xdr:spPr>
        <a:xfrm rot="16200000">
          <a:off x="3533775" y="10572750"/>
          <a:ext cx="352425" cy="533400"/>
        </a:xfrm>
        <a:prstGeom prst="downArrow">
          <a:avLst>
            <a:gd name="adj" fmla="val 0"/>
          </a:avLst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="85" zoomScaleNormal="85" zoomScaleSheetLayoutView="85" zoomScalePageLayoutView="0" workbookViewId="0" topLeftCell="A1">
      <selection activeCell="H44" sqref="H44"/>
    </sheetView>
  </sheetViews>
  <sheetFormatPr defaultColWidth="8.75390625" defaultRowHeight="13.5"/>
  <cols>
    <col min="1" max="3" width="10.625" style="0" customWidth="1"/>
    <col min="4" max="6" width="8.75390625" style="0" customWidth="1"/>
    <col min="7" max="7" width="10.125" style="0" customWidth="1"/>
    <col min="8" max="8" width="10.25390625" style="0" customWidth="1"/>
    <col min="9" max="10" width="10.125" style="0" customWidth="1"/>
  </cols>
  <sheetData>
    <row r="1" spans="7:11" ht="10.5" customHeight="1">
      <c r="G1" s="2"/>
      <c r="H1" s="2"/>
      <c r="I1" s="2"/>
      <c r="J1" s="2"/>
      <c r="K1" s="2"/>
    </row>
    <row r="2" spans="1:10" ht="13.5">
      <c r="A2" s="30" t="s">
        <v>40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3.5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3:10" ht="25.5" customHeight="1">
      <c r="C4" s="40" t="s">
        <v>36</v>
      </c>
      <c r="D4" s="40"/>
      <c r="E4" s="40"/>
      <c r="F4" s="40"/>
      <c r="G4" s="40"/>
      <c r="H4" s="40"/>
      <c r="I4" s="37" t="s">
        <v>42</v>
      </c>
      <c r="J4" s="37"/>
    </row>
    <row r="5" spans="3:10" ht="6.75" customHeight="1">
      <c r="C5" s="29"/>
      <c r="D5" s="29"/>
      <c r="E5" s="29"/>
      <c r="F5" s="29"/>
      <c r="G5" s="29"/>
      <c r="H5" s="29"/>
      <c r="I5" s="28"/>
      <c r="J5" s="28"/>
    </row>
    <row r="6" spans="3:10" ht="32.25" customHeight="1">
      <c r="C6" s="29"/>
      <c r="D6" s="29"/>
      <c r="E6" s="29"/>
      <c r="G6" s="26" t="s">
        <v>35</v>
      </c>
      <c r="H6" s="43"/>
      <c r="I6" s="43"/>
      <c r="J6" s="43"/>
    </row>
    <row r="7" spans="3:10" ht="12.75" customHeight="1">
      <c r="C7" s="29"/>
      <c r="D7" s="29"/>
      <c r="E7" s="29"/>
      <c r="F7" s="29"/>
      <c r="G7" s="29"/>
      <c r="H7" s="29"/>
      <c r="I7" s="28"/>
      <c r="J7" s="28"/>
    </row>
    <row r="8" spans="1:10" s="13" customFormat="1" ht="18.75" customHeight="1">
      <c r="A8" s="25" t="s">
        <v>38</v>
      </c>
      <c r="B8" s="12" t="s">
        <v>19</v>
      </c>
      <c r="C8" s="24" t="s">
        <v>33</v>
      </c>
      <c r="D8" s="13" t="s">
        <v>37</v>
      </c>
      <c r="I8" s="3"/>
      <c r="J8" s="3"/>
    </row>
    <row r="9" s="13" customFormat="1" ht="9.75" customHeight="1"/>
    <row r="10" spans="1:4" ht="31.5" customHeight="1">
      <c r="A10" s="46" t="s">
        <v>0</v>
      </c>
      <c r="B10" s="46"/>
      <c r="C10" s="46"/>
      <c r="D10" s="46"/>
    </row>
    <row r="11" spans="1:4" ht="9" customHeight="1">
      <c r="A11" s="4"/>
      <c r="B11" s="4"/>
      <c r="C11" s="4"/>
      <c r="D11" s="4"/>
    </row>
    <row r="12" ht="14.25">
      <c r="A12" s="5" t="s">
        <v>30</v>
      </c>
    </row>
    <row r="13" spans="1:6" ht="16.5">
      <c r="A13" s="6" t="s">
        <v>10</v>
      </c>
      <c r="B13" s="11"/>
      <c r="C13" s="6" t="s">
        <v>14</v>
      </c>
      <c r="D13" s="11"/>
      <c r="F13" t="s">
        <v>24</v>
      </c>
    </row>
    <row r="14" spans="1:9" ht="17.25">
      <c r="A14" s="6" t="s">
        <v>11</v>
      </c>
      <c r="B14" s="11"/>
      <c r="C14" s="6" t="s">
        <v>15</v>
      </c>
      <c r="D14" s="11"/>
      <c r="F14" s="21" t="s">
        <v>25</v>
      </c>
      <c r="G14" s="13"/>
      <c r="H14" s="3"/>
      <c r="I14" s="3"/>
    </row>
    <row r="15" spans="1:10" ht="16.5">
      <c r="A15" s="6" t="s">
        <v>12</v>
      </c>
      <c r="B15" s="11"/>
      <c r="C15" s="6" t="s">
        <v>16</v>
      </c>
      <c r="D15" s="11"/>
      <c r="F15" s="22" t="s">
        <v>26</v>
      </c>
      <c r="G15" s="21"/>
      <c r="H15" s="21"/>
      <c r="I15" s="21"/>
      <c r="J15" s="21"/>
    </row>
    <row r="16" spans="1:10" ht="16.5">
      <c r="A16" s="6" t="s">
        <v>13</v>
      </c>
      <c r="B16" s="11"/>
      <c r="G16" s="21"/>
      <c r="H16" s="21"/>
      <c r="I16" s="21"/>
      <c r="J16" s="21"/>
    </row>
    <row r="17" spans="3:10" ht="19.5">
      <c r="C17" s="36">
        <f>COUNTIF(B13:B16,"○")+COUNTIF(D13:D15,"○")</f>
        <v>0</v>
      </c>
      <c r="D17" s="36"/>
      <c r="F17" s="39" t="s">
        <v>29</v>
      </c>
      <c r="G17" s="39"/>
      <c r="H17" s="39"/>
      <c r="I17" s="39"/>
      <c r="J17" s="39"/>
    </row>
    <row r="18" ht="13.5">
      <c r="H18" s="20" t="s">
        <v>22</v>
      </c>
    </row>
    <row r="19" spans="6:8" ht="16.5">
      <c r="F19" s="23" t="s">
        <v>23</v>
      </c>
      <c r="G19" s="17" t="s">
        <v>21</v>
      </c>
      <c r="H19" s="11"/>
    </row>
    <row r="20" spans="1:8" ht="14.25">
      <c r="A20" s="5" t="s">
        <v>20</v>
      </c>
      <c r="G20" s="12" t="s">
        <v>41</v>
      </c>
      <c r="H20" s="27"/>
    </row>
    <row r="21" spans="1:4" ht="13.5" customHeight="1">
      <c r="A21" s="33" t="s">
        <v>32</v>
      </c>
      <c r="B21" s="33"/>
      <c r="C21" s="33"/>
      <c r="D21" s="33"/>
    </row>
    <row r="22" spans="1:4" ht="16.5" customHeight="1">
      <c r="A22" s="7" t="s">
        <v>1</v>
      </c>
      <c r="B22" s="34" t="s">
        <v>2</v>
      </c>
      <c r="C22" s="35"/>
      <c r="D22" s="7" t="s">
        <v>31</v>
      </c>
    </row>
    <row r="23" spans="1:10" ht="16.5" customHeight="1">
      <c r="A23" s="16" t="s">
        <v>3</v>
      </c>
      <c r="B23" s="31">
        <v>18000</v>
      </c>
      <c r="C23" s="32"/>
      <c r="D23" s="1">
        <f>IF($C$17=1,"○","")</f>
      </c>
      <c r="G23" s="44" t="s">
        <v>44</v>
      </c>
      <c r="H23" s="44"/>
      <c r="I23" s="44"/>
      <c r="J23" s="44"/>
    </row>
    <row r="24" spans="1:7" ht="16.5" customHeight="1">
      <c r="A24" s="16" t="s">
        <v>4</v>
      </c>
      <c r="B24" s="31">
        <v>25200</v>
      </c>
      <c r="C24" s="32"/>
      <c r="D24" s="1">
        <f>IF($C$17=2,"○","")</f>
      </c>
      <c r="G24" s="5"/>
    </row>
    <row r="25" spans="1:10" ht="16.5" customHeight="1">
      <c r="A25" s="16" t="s">
        <v>5</v>
      </c>
      <c r="B25" s="31">
        <v>32400</v>
      </c>
      <c r="C25" s="32"/>
      <c r="D25" s="1">
        <f>IF($C$17=3,"○","")</f>
      </c>
      <c r="G25" s="41" t="s">
        <v>17</v>
      </c>
      <c r="H25" s="41"/>
      <c r="I25" s="41"/>
      <c r="J25" s="41"/>
    </row>
    <row r="26" spans="1:10" ht="16.5" customHeight="1">
      <c r="A26" s="16" t="s">
        <v>6</v>
      </c>
      <c r="B26" s="31">
        <v>39600</v>
      </c>
      <c r="C26" s="32"/>
      <c r="D26" s="1">
        <f>IF($C$17=4,"○","")</f>
      </c>
      <c r="G26" s="42">
        <f>IF(D23="○",B23,0)+IF(D24="○",B24,0)+IF(D25="○",B25,0)+IF(D26="○",B26,0)+IF(D27="○",B27,0)+IF(D28="○",B28,0)+IF(D29="○",B29,0)</f>
        <v>0</v>
      </c>
      <c r="H26" s="42"/>
      <c r="I26" s="42"/>
      <c r="J26" s="42"/>
    </row>
    <row r="27" spans="1:10" ht="18.75">
      <c r="A27" s="16" t="s">
        <v>7</v>
      </c>
      <c r="B27" s="31">
        <v>46800</v>
      </c>
      <c r="C27" s="32"/>
      <c r="D27" s="1">
        <f>IF($C$17=5,"○","")</f>
      </c>
      <c r="G27" s="42"/>
      <c r="H27" s="42"/>
      <c r="I27" s="42"/>
      <c r="J27" s="42"/>
    </row>
    <row r="28" spans="1:10" ht="18.75">
      <c r="A28" s="16" t="s">
        <v>8</v>
      </c>
      <c r="B28" s="31">
        <v>54000</v>
      </c>
      <c r="C28" s="32"/>
      <c r="D28" s="1">
        <f>IF($C$17=6,"○","")</f>
      </c>
      <c r="J28" s="9" t="s">
        <v>27</v>
      </c>
    </row>
    <row r="29" spans="1:4" ht="18.75">
      <c r="A29" s="15" t="s">
        <v>43</v>
      </c>
      <c r="B29" s="31">
        <v>59800</v>
      </c>
      <c r="C29" s="32"/>
      <c r="D29" s="1">
        <f>IF(H19&lt;&gt;"",H19,"")</f>
      </c>
    </row>
    <row r="30" ht="15" customHeight="1"/>
    <row r="31" ht="15" customHeight="1"/>
    <row r="32" ht="15" customHeight="1"/>
    <row r="33" ht="15" customHeight="1"/>
    <row r="34" ht="15" customHeight="1"/>
    <row r="35" spans="1:5" ht="16.5" customHeight="1">
      <c r="A35" s="45" t="s">
        <v>39</v>
      </c>
      <c r="B35" s="45"/>
      <c r="C35" s="45"/>
      <c r="D35" s="45"/>
      <c r="E35" s="45"/>
    </row>
    <row r="36" spans="1:5" ht="12.75" customHeight="1">
      <c r="A36" s="45"/>
      <c r="B36" s="45"/>
      <c r="C36" s="45"/>
      <c r="D36" s="45"/>
      <c r="E36" s="45"/>
    </row>
    <row r="37" ht="16.5" customHeight="1">
      <c r="A37" s="5" t="s">
        <v>28</v>
      </c>
    </row>
    <row r="38" spans="1:7" ht="16.5" customHeight="1">
      <c r="A38" s="19" t="s">
        <v>10</v>
      </c>
      <c r="B38" s="10"/>
      <c r="C38" s="19" t="s">
        <v>14</v>
      </c>
      <c r="D38" s="10"/>
      <c r="G38" t="s">
        <v>24</v>
      </c>
    </row>
    <row r="39" spans="1:10" ht="16.5" customHeight="1">
      <c r="A39" s="19" t="s">
        <v>11</v>
      </c>
      <c r="B39" s="10"/>
      <c r="C39" s="19" t="s">
        <v>15</v>
      </c>
      <c r="D39" s="10"/>
      <c r="G39" s="21" t="s">
        <v>25</v>
      </c>
      <c r="H39" s="13"/>
      <c r="I39" s="3"/>
      <c r="J39" s="3"/>
    </row>
    <row r="40" spans="1:10" ht="16.5" customHeight="1">
      <c r="A40" s="19" t="s">
        <v>12</v>
      </c>
      <c r="B40" s="10"/>
      <c r="C40" s="19" t="s">
        <v>16</v>
      </c>
      <c r="D40" s="10"/>
      <c r="G40" s="22" t="s">
        <v>26</v>
      </c>
      <c r="H40" s="21"/>
      <c r="I40" s="21"/>
      <c r="J40" s="21"/>
    </row>
    <row r="41" spans="1:2" ht="16.5" customHeight="1">
      <c r="A41" s="19" t="s">
        <v>13</v>
      </c>
      <c r="B41" s="10"/>
    </row>
    <row r="42" spans="3:10" ht="16.5" customHeight="1">
      <c r="C42" s="36">
        <f>COUNTIF(B38:B41,"○")+COUNTIF(D38:D40,"○")</f>
        <v>0</v>
      </c>
      <c r="D42" s="36"/>
      <c r="F42" s="38" t="s">
        <v>29</v>
      </c>
      <c r="G42" s="38"/>
      <c r="H42" s="38"/>
      <c r="I42" s="38"/>
      <c r="J42" s="38"/>
    </row>
    <row r="43" ht="16.5" customHeight="1">
      <c r="H43" s="20" t="s">
        <v>22</v>
      </c>
    </row>
    <row r="44" spans="6:8" ht="16.5" customHeight="1">
      <c r="F44" s="23" t="s">
        <v>23</v>
      </c>
      <c r="G44" s="17" t="s">
        <v>21</v>
      </c>
      <c r="H44" s="10"/>
    </row>
    <row r="45" spans="7:8" ht="16.5" customHeight="1">
      <c r="G45" s="12" t="s">
        <v>41</v>
      </c>
      <c r="H45" s="27"/>
    </row>
    <row r="46" ht="16.5" customHeight="1"/>
    <row r="47" spans="1:6" ht="16.5" customHeight="1">
      <c r="A47" s="5" t="s">
        <v>20</v>
      </c>
      <c r="F47" s="5"/>
    </row>
    <row r="48" spans="1:6" ht="16.5" customHeight="1">
      <c r="A48" s="33" t="s">
        <v>32</v>
      </c>
      <c r="B48" s="33"/>
      <c r="C48" s="33"/>
      <c r="D48" s="33"/>
      <c r="E48" s="18"/>
      <c r="F48" s="5"/>
    </row>
    <row r="49" spans="1:6" ht="16.5" customHeight="1">
      <c r="A49" s="7" t="s">
        <v>1</v>
      </c>
      <c r="B49" s="34" t="s">
        <v>9</v>
      </c>
      <c r="C49" s="35"/>
      <c r="D49" s="7" t="s">
        <v>34</v>
      </c>
      <c r="F49" s="5"/>
    </row>
    <row r="50" spans="1:10" ht="16.5" customHeight="1">
      <c r="A50" s="8" t="s">
        <v>3</v>
      </c>
      <c r="B50" s="31">
        <v>32100</v>
      </c>
      <c r="C50" s="32"/>
      <c r="D50" s="1">
        <f>IF($C$42=1,"○","")</f>
      </c>
      <c r="F50" s="5"/>
      <c r="G50" s="44" t="s">
        <v>44</v>
      </c>
      <c r="H50" s="44"/>
      <c r="I50" s="44"/>
      <c r="J50" s="44"/>
    </row>
    <row r="51" spans="1:7" ht="16.5" customHeight="1">
      <c r="A51" s="8" t="s">
        <v>4</v>
      </c>
      <c r="B51" s="31">
        <v>53400</v>
      </c>
      <c r="C51" s="32"/>
      <c r="D51" s="1">
        <f>IF($C$42=2,"○","")</f>
      </c>
      <c r="F51" s="5"/>
      <c r="G51" s="5"/>
    </row>
    <row r="52" spans="1:10" ht="16.5" customHeight="1">
      <c r="A52" s="8" t="s">
        <v>5</v>
      </c>
      <c r="B52" s="31">
        <v>74700</v>
      </c>
      <c r="C52" s="32"/>
      <c r="D52" s="1">
        <f>IF($C$42=3,"○","")</f>
      </c>
      <c r="F52" s="5"/>
      <c r="G52" s="41" t="s">
        <v>17</v>
      </c>
      <c r="H52" s="41"/>
      <c r="I52" s="41"/>
      <c r="J52" s="41"/>
    </row>
    <row r="53" spans="1:10" ht="16.5" customHeight="1">
      <c r="A53" s="8" t="s">
        <v>6</v>
      </c>
      <c r="B53" s="31">
        <v>96000</v>
      </c>
      <c r="C53" s="32"/>
      <c r="D53" s="1">
        <f>IF($C$42=4,"○","")</f>
      </c>
      <c r="F53" s="5"/>
      <c r="G53" s="42">
        <f>IF(D50="○",B50,0)+IF(D51="○",B51,0)+IF(D52="○",B52,0)+IF(D53="○",B53,0)+IF(D54="○",B54,0)+IF(D55="○",B55,0)+IF(D56="○",B56,0)</f>
        <v>0</v>
      </c>
      <c r="H53" s="42"/>
      <c r="I53" s="42"/>
      <c r="J53" s="42"/>
    </row>
    <row r="54" spans="1:10" ht="16.5" customHeight="1">
      <c r="A54" s="8" t="s">
        <v>7</v>
      </c>
      <c r="B54" s="31">
        <v>117300</v>
      </c>
      <c r="C54" s="32"/>
      <c r="D54" s="1">
        <f>IF($C$42=5,"○","")</f>
      </c>
      <c r="F54" s="5"/>
      <c r="G54" s="42"/>
      <c r="H54" s="42"/>
      <c r="I54" s="42"/>
      <c r="J54" s="42"/>
    </row>
    <row r="55" spans="1:6" ht="16.5" customHeight="1">
      <c r="A55" s="8" t="s">
        <v>8</v>
      </c>
      <c r="B55" s="31">
        <v>138600</v>
      </c>
      <c r="C55" s="32"/>
      <c r="D55" s="1">
        <f>IF($C$42=6,"○","")</f>
      </c>
      <c r="F55" s="5"/>
    </row>
    <row r="56" spans="1:6" ht="16.5" customHeight="1">
      <c r="A56" s="14" t="s">
        <v>43</v>
      </c>
      <c r="B56" s="31">
        <v>159900</v>
      </c>
      <c r="C56" s="32"/>
      <c r="D56" s="1">
        <f>IF(H44&lt;&gt;"",H44,"")</f>
      </c>
      <c r="F56" s="5"/>
    </row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</sheetData>
  <sheetProtection sheet="1" selectLockedCells="1"/>
  <mergeCells count="34">
    <mergeCell ref="G50:J50"/>
    <mergeCell ref="G52:J52"/>
    <mergeCell ref="G53:J54"/>
    <mergeCell ref="A35:E36"/>
    <mergeCell ref="A10:D10"/>
    <mergeCell ref="B53:C53"/>
    <mergeCell ref="I4:J4"/>
    <mergeCell ref="F42:J42"/>
    <mergeCell ref="F17:J17"/>
    <mergeCell ref="C4:H4"/>
    <mergeCell ref="G25:J25"/>
    <mergeCell ref="G26:J27"/>
    <mergeCell ref="A21:D21"/>
    <mergeCell ref="H6:J6"/>
    <mergeCell ref="C17:D17"/>
    <mergeCell ref="B22:C22"/>
    <mergeCell ref="B23:C23"/>
    <mergeCell ref="G23:J23"/>
    <mergeCell ref="A2:J3"/>
    <mergeCell ref="B50:C50"/>
    <mergeCell ref="B52:C52"/>
    <mergeCell ref="A48:D48"/>
    <mergeCell ref="B56:C56"/>
    <mergeCell ref="B51:C51"/>
    <mergeCell ref="B29:C29"/>
    <mergeCell ref="B49:C49"/>
    <mergeCell ref="C42:D42"/>
    <mergeCell ref="B54:C54"/>
    <mergeCell ref="B55:C55"/>
    <mergeCell ref="B24:C24"/>
    <mergeCell ref="B25:C25"/>
    <mergeCell ref="B26:C26"/>
    <mergeCell ref="B27:C27"/>
    <mergeCell ref="B28:C28"/>
  </mergeCells>
  <printOptions horizontalCentered="1"/>
  <pageMargins left="0.35433070866141736" right="0.35433070866141736" top="0.1968503937007874" bottom="0.1968503937007874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B2" sqref="B2"/>
    </sheetView>
  </sheetViews>
  <sheetFormatPr defaultColWidth="9.00390625" defaultRowHeight="13.5"/>
  <sheetData>
    <row r="3" ht="13.5">
      <c r="B3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amada</dc:creator>
  <cp:keywords/>
  <dc:description/>
  <cp:lastModifiedBy>yuri shirasaki</cp:lastModifiedBy>
  <cp:lastPrinted>2019-09-03T12:00:17Z</cp:lastPrinted>
  <dcterms:created xsi:type="dcterms:W3CDTF">2010-03-10T01:56:52Z</dcterms:created>
  <dcterms:modified xsi:type="dcterms:W3CDTF">2023-09-25T07:43:23Z</dcterms:modified>
  <cp:category/>
  <cp:version/>
  <cp:contentType/>
  <cp:contentStatus/>
</cp:coreProperties>
</file>